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fert\modeles factures et ors\"/>
    </mc:Choice>
  </mc:AlternateContent>
  <xr:revisionPtr revIDLastSave="0" documentId="13_ncr:1_{27431EDB-D9E3-44A1-BB55-174AA95EE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cture" sheetId="1" r:id="rId1"/>
    <sheet name="Chrono" sheetId="2" r:id="rId2"/>
  </sheets>
  <definedNames>
    <definedName name="_xlnm.Print_Titles" localSheetId="0">Facture!$1:$18</definedName>
    <definedName name="_xlnm.Print_Area" localSheetId="0">Facture!$A:$K</definedName>
  </definedNames>
  <calcPr calcId="181029"/>
</workbook>
</file>

<file path=xl/calcChain.xml><?xml version="1.0" encoding="utf-8"?>
<calcChain xmlns="http://schemas.openxmlformats.org/spreadsheetml/2006/main">
  <c r="I21" i="1" l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D41" i="1" l="1"/>
  <c r="E41" i="1" s="1"/>
  <c r="D39" i="1"/>
  <c r="E39" i="1" s="1"/>
  <c r="C13" i="1"/>
  <c r="F43" i="1"/>
  <c r="N19" i="1"/>
  <c r="P20" i="1"/>
  <c r="M20" i="1"/>
  <c r="N20" i="1" s="1"/>
  <c r="M19" i="1"/>
  <c r="P19" i="1"/>
  <c r="I20" i="1"/>
  <c r="K20" i="1" s="1"/>
  <c r="D42" i="1" s="1"/>
  <c r="I19" i="1"/>
  <c r="K19" i="1" s="1"/>
  <c r="D40" i="1" s="1"/>
  <c r="E42" i="1" l="1"/>
  <c r="G42" i="1" s="1"/>
  <c r="D43" i="1"/>
  <c r="G41" i="1"/>
  <c r="G39" i="1"/>
  <c r="E40" i="1"/>
  <c r="G40" i="1" s="1"/>
  <c r="E43" i="1" l="1"/>
  <c r="G43" i="1"/>
  <c r="K39" i="1" s="1"/>
  <c r="J42" i="1" s="1"/>
</calcChain>
</file>

<file path=xl/sharedStrings.xml><?xml version="1.0" encoding="utf-8"?>
<sst xmlns="http://schemas.openxmlformats.org/spreadsheetml/2006/main" count="69" uniqueCount="68">
  <si>
    <t>Adresse 1</t>
  </si>
  <si>
    <t>Référence</t>
  </si>
  <si>
    <t>Marque</t>
  </si>
  <si>
    <t>Modèle</t>
  </si>
  <si>
    <t>Date MEC</t>
  </si>
  <si>
    <t xml:space="preserve">NOM DU GARAGE </t>
  </si>
  <si>
    <t>COMPLEMENT GARAGE</t>
  </si>
  <si>
    <t>Adresse 2</t>
  </si>
  <si>
    <t>Code Postal   Ville</t>
  </si>
  <si>
    <t>Tél : 00 00 00 00 00</t>
  </si>
  <si>
    <t>Fax : 00 00 00 00 00</t>
  </si>
  <si>
    <t xml:space="preserve">Mail : </t>
  </si>
  <si>
    <t xml:space="preserve">SIRET : 000000000000000 / APE: </t>
  </si>
  <si>
    <t>TVA Intra : FR0000000000</t>
  </si>
  <si>
    <t xml:space="preserve">FACTURE </t>
  </si>
  <si>
    <t>xxxx</t>
  </si>
  <si>
    <t>Immat.</t>
  </si>
  <si>
    <t>VIN</t>
  </si>
  <si>
    <t>Km</t>
  </si>
  <si>
    <t>Désignation</t>
  </si>
  <si>
    <t>RENAULT</t>
  </si>
  <si>
    <t>KADJAR 1.5 dci</t>
  </si>
  <si>
    <t>ABCDEFGHIJKLMNOPQ</t>
  </si>
  <si>
    <t>1234WWW96</t>
  </si>
  <si>
    <t>T</t>
  </si>
  <si>
    <t>Prix U.HT</t>
  </si>
  <si>
    <t>Prix U.Net</t>
  </si>
  <si>
    <t>Qté</t>
  </si>
  <si>
    <t>Montant HT</t>
  </si>
  <si>
    <t>R</t>
  </si>
  <si>
    <t>TEST</t>
  </si>
  <si>
    <t>Filtre à air</t>
  </si>
  <si>
    <t>Code</t>
  </si>
  <si>
    <t>Taux</t>
  </si>
  <si>
    <t>TVA</t>
  </si>
  <si>
    <t>Montant TTC</t>
  </si>
  <si>
    <t>ABCDEFGHIJ</t>
  </si>
  <si>
    <t>%TVA</t>
  </si>
  <si>
    <t>Prix U HT</t>
  </si>
  <si>
    <t>Prix U TTC</t>
  </si>
  <si>
    <t>Net à payer</t>
  </si>
  <si>
    <t>Acompte perçu</t>
  </si>
  <si>
    <t>du</t>
  </si>
  <si>
    <t>Paiement</t>
  </si>
  <si>
    <t>comptant</t>
  </si>
  <si>
    <t>Hors taxe</t>
  </si>
  <si>
    <t>T.T.C.</t>
  </si>
  <si>
    <t>Total T.T.C.</t>
  </si>
  <si>
    <t>Nom client</t>
  </si>
  <si>
    <t>Adresse</t>
  </si>
  <si>
    <t>CP + Ville</t>
  </si>
  <si>
    <t>Colonnes de vérification et de calcul des produits TTC (non imprimées</t>
  </si>
  <si>
    <t>Chrono des factures</t>
  </si>
  <si>
    <t>N° de facture</t>
  </si>
  <si>
    <t>Date</t>
  </si>
  <si>
    <t>Client</t>
  </si>
  <si>
    <t>Activité</t>
  </si>
  <si>
    <t>Zone de saisie des lignes de votre facture</t>
  </si>
  <si>
    <t xml:space="preserve"> Mode d'emploi :</t>
  </si>
  <si>
    <t>Choisir le logo souhaité sur la facture et supprimer les autres logos, il est possible d'insérer un logo téléchargé sur internet en remplacement</t>
  </si>
  <si>
    <t>Saisir les coordonnées du garage et du client</t>
  </si>
  <si>
    <t>Saisir le numéro de la facture et la date d'édition</t>
  </si>
  <si>
    <t>Saisir les informations du véhicule</t>
  </si>
  <si>
    <t xml:space="preserve">Dans le corps de la facture, saisir référence, désignation, code TVA (2 pour la facturation HT à 20% et 8 pour la facturation TTC à 20%). </t>
  </si>
  <si>
    <t>Pour les saisies en TTC saisir d'abord le prix ttc dans le tableau ci-dessus pour calculer le prix unitaire HT. Reporter ensuite le prix unitaire HT dans la collonne Prix U.HT et saisir remise éventuelle et la quantité</t>
  </si>
  <si>
    <t>Le reste des montants se calcule tout seul.</t>
  </si>
  <si>
    <t>Pour insérer une nouvelle ligne dans le corps de la facture , faire un clic droit sur le numéro de la  ligne à gauche à copier, choisir copier, faire un clic droit sur la ligne du dessous, faire "insérer les cellules copiées")</t>
  </si>
  <si>
    <t>Vérifier que le montant soit équivalent au montant du devis 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</si>
</sst>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0_ ;\-0\ "/>
    <numFmt numFmtId="166" formatCode="_-* #,##0.00\ _€_-;\-* #,##0.00\ _€_-;_-* &quot;-&quot;??\ _€_-;_-@_-"/>
    <numFmt numFmtId="167" formatCode="#,##0.00\ &quot;€&quot;"/>
  </numFmts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6"/>
      <color rgb="FF000000"/>
      <name val="Segoe UI Light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9" fontId="3" fillId="0" borderId="0" xfId="3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9" fontId="3" fillId="0" borderId="0" xfId="3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left" vertical="center"/>
    </xf>
    <xf numFmtId="44" fontId="3" fillId="0" borderId="0" xfId="2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center"/>
    </xf>
    <xf numFmtId="43" fontId="3" fillId="0" borderId="0" xfId="1" applyFont="1" applyFill="1" applyBorder="1" applyAlignment="1">
      <alignment horizontal="right" vertical="center"/>
    </xf>
    <xf numFmtId="44" fontId="3" fillId="0" borderId="0" xfId="2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4" fontId="3" fillId="0" borderId="0" xfId="2" applyFont="1" applyFill="1" applyBorder="1" applyAlignment="1">
      <alignment horizontal="right" vertical="top"/>
    </xf>
    <xf numFmtId="44" fontId="3" fillId="0" borderId="2" xfId="2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167" fontId="0" fillId="0" borderId="0" xfId="0" applyNumberForma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9" fontId="3" fillId="0" borderId="0" xfId="3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center" vertical="top" wrapText="1"/>
    </xf>
    <xf numFmtId="43" fontId="3" fillId="2" borderId="0" xfId="1" applyFont="1" applyFill="1" applyBorder="1" applyAlignment="1">
      <alignment horizontal="center" vertical="center" textRotation="180"/>
    </xf>
    <xf numFmtId="0" fontId="13" fillId="0" borderId="0" xfId="0" applyFont="1" applyFill="1" applyBorder="1" applyAlignment="1">
      <alignment horizontal="left" vertical="top" wrapText="1"/>
    </xf>
    <xf numFmtId="9" fontId="13" fillId="0" borderId="0" xfId="3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44" fontId="7" fillId="0" borderId="2" xfId="2" applyFont="1" applyFill="1" applyBorder="1" applyAlignment="1">
      <alignment horizontal="center" vertical="center"/>
    </xf>
    <xf numFmtId="44" fontId="7" fillId="0" borderId="4" xfId="2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/>
    </xf>
    <xf numFmtId="44" fontId="7" fillId="0" borderId="6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/>
    </xf>
    <xf numFmtId="14" fontId="3" fillId="0" borderId="8" xfId="0" applyNumberFormat="1" applyFont="1" applyFill="1" applyBorder="1" applyAlignment="1">
      <alignment horizontal="left" vertical="top"/>
    </xf>
    <xf numFmtId="44" fontId="3" fillId="0" borderId="0" xfId="2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/>
    </xf>
    <xf numFmtId="44" fontId="3" fillId="0" borderId="2" xfId="2" applyFont="1" applyFill="1" applyBorder="1" applyAlignment="1">
      <alignment horizontal="right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5">
    <dxf>
      <numFmt numFmtId="167" formatCode="#,##0.00\ &quot;€&quot;"/>
    </dxf>
    <dxf>
      <numFmt numFmtId="30" formatCode="@"/>
    </dxf>
    <dxf>
      <numFmt numFmtId="19" formatCode="dd/mm/yyyy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111673</xdr:colOff>
      <xdr:row>1</xdr:row>
      <xdr:rowOff>42308</xdr:rowOff>
    </xdr:from>
    <xdr:to>
      <xdr:col>10</xdr:col>
      <xdr:colOff>368843</xdr:colOff>
      <xdr:row>3</xdr:row>
      <xdr:rowOff>128751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6A24EB84-7E52-4B4A-9100-5E444CEE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0914" y="206532"/>
          <a:ext cx="1498705" cy="4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428610</xdr:colOff>
      <xdr:row>0</xdr:row>
      <xdr:rowOff>107072</xdr:rowOff>
    </xdr:from>
    <xdr:to>
      <xdr:col>6</xdr:col>
      <xdr:colOff>22647</xdr:colOff>
      <xdr:row>2</xdr:row>
      <xdr:rowOff>190498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9D3AA77E-4BF8-4367-A5AC-9E233EF4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2058" y="107072"/>
          <a:ext cx="48741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225629</xdr:colOff>
      <xdr:row>3</xdr:row>
      <xdr:rowOff>43354</xdr:rowOff>
    </xdr:from>
    <xdr:to>
      <xdr:col>6</xdr:col>
      <xdr:colOff>165194</xdr:colOff>
      <xdr:row>3</xdr:row>
      <xdr:rowOff>148129</xdr:rowOff>
    </xdr:to>
    <xdr:pic>
      <xdr:nvPicPr>
        <xdr:cNvPr id="4" name="image7.png">
          <a:extLst>
            <a:ext uri="{FF2B5EF4-FFF2-40B4-BE49-F238E27FC236}">
              <a16:creationId xmlns:a16="http://schemas.microsoft.com/office/drawing/2014/main" id="{B910CD22-66A7-4E8A-AED2-4E80926D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9077" y="588578"/>
          <a:ext cx="83294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126448</xdr:colOff>
      <xdr:row>4</xdr:row>
      <xdr:rowOff>177361</xdr:rowOff>
    </xdr:from>
    <xdr:to>
      <xdr:col>4</xdr:col>
      <xdr:colOff>526498</xdr:colOff>
      <xdr:row>7</xdr:row>
      <xdr:rowOff>24961</xdr:rowOff>
    </xdr:to>
    <xdr:pic>
      <xdr:nvPicPr>
        <xdr:cNvPr id="5" name="image6.png">
          <a:extLst>
            <a:ext uri="{FF2B5EF4-FFF2-40B4-BE49-F238E27FC236}">
              <a16:creationId xmlns:a16="http://schemas.microsoft.com/office/drawing/2014/main" id="{49BD066E-58BE-4534-A4A5-AE586051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896" y="913085"/>
          <a:ext cx="400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537395</xdr:colOff>
      <xdr:row>7</xdr:row>
      <xdr:rowOff>151085</xdr:rowOff>
    </xdr:from>
    <xdr:to>
      <xdr:col>5</xdr:col>
      <xdr:colOff>215786</xdr:colOff>
      <xdr:row>8</xdr:row>
      <xdr:rowOff>42368</xdr:rowOff>
    </xdr:to>
    <xdr:pic>
      <xdr:nvPicPr>
        <xdr:cNvPr id="6" name="image13.png">
          <a:extLst>
            <a:ext uri="{FF2B5EF4-FFF2-40B4-BE49-F238E27FC236}">
              <a16:creationId xmlns:a16="http://schemas.microsoft.com/office/drawing/2014/main" id="{CFB061C0-A101-4D0A-B31F-9E22AF24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8257" y="1458309"/>
          <a:ext cx="1018460" cy="81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39677</xdr:colOff>
      <xdr:row>23</xdr:row>
      <xdr:rowOff>161805</xdr:rowOff>
    </xdr:from>
    <xdr:ext cx="4768550" cy="93762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C007F500-964E-4178-82D3-7EBE8DCDF7BC}"/>
            </a:ext>
          </a:extLst>
        </xdr:cNvPr>
        <xdr:cNvSpPr/>
      </xdr:nvSpPr>
      <xdr:spPr>
        <a:xfrm>
          <a:off x="657160" y="4937443"/>
          <a:ext cx="476855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facture exemple</a:t>
          </a:r>
          <a:endParaRPr lang="fr-FR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14</xdr:col>
      <xdr:colOff>413845</xdr:colOff>
      <xdr:row>20</xdr:row>
      <xdr:rowOff>52551</xdr:rowOff>
    </xdr:from>
    <xdr:to>
      <xdr:col>18</xdr:col>
      <xdr:colOff>157654</xdr:colOff>
      <xdr:row>24</xdr:row>
      <xdr:rowOff>105106</xdr:rowOff>
    </xdr:to>
    <xdr:cxnSp macro="">
      <xdr:nvCxnSpPr>
        <xdr:cNvPr id="9" name="Connecteur : en arc 8">
          <a:extLst>
            <a:ext uri="{FF2B5EF4-FFF2-40B4-BE49-F238E27FC236}">
              <a16:creationId xmlns:a16="http://schemas.microsoft.com/office/drawing/2014/main" id="{AB156310-CD6F-4195-BE65-CF3CCEFE0BBB}"/>
            </a:ext>
          </a:extLst>
        </xdr:cNvPr>
        <xdr:cNvCxnSpPr/>
      </xdr:nvCxnSpPr>
      <xdr:spPr>
        <a:xfrm rot="10800000">
          <a:off x="8362293" y="4138448"/>
          <a:ext cx="2075792" cy="972210"/>
        </a:xfrm>
        <a:prstGeom prst="curvedConnector3">
          <a:avLst>
            <a:gd name="adj1" fmla="val -21835"/>
          </a:avLst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0D6999-2912-4BE6-8108-CEAD11C21E02}" name="Tableau1" displayName="Tableau1" ref="A3:E19" totalsRowShown="0" headerRowDxfId="4">
  <autoFilter ref="A3:E19" xr:uid="{1A0D6999-2912-4BE6-8108-CEAD11C21E02}"/>
  <tableColumns count="5">
    <tableColumn id="1" xr3:uid="{99A1E0F6-EC82-490A-B210-731915EA51DD}" name="N° de facture" dataDxfId="3"/>
    <tableColumn id="2" xr3:uid="{62C2D64E-251A-43DF-BCF1-83C005715140}" name="Date" dataDxfId="2"/>
    <tableColumn id="3" xr3:uid="{7EEC8ACD-09E0-418D-B6E6-BF0DCBC036CE}" name="Client" dataDxfId="1"/>
    <tableColumn id="4" xr3:uid="{3F0BF948-BEF3-47DA-8998-28D5980299D4}" name="Montant TTC" dataDxfId="0"/>
    <tableColumn id="5" xr3:uid="{79C9AFC2-CAC3-449D-9660-D6927A7D63A0}" name="Activité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1"/>
  <sheetViews>
    <sheetView showGridLines="0" tabSelected="1" zoomScale="145" zoomScaleNormal="145" workbookViewId="0">
      <selection activeCell="M19" sqref="M19"/>
    </sheetView>
  </sheetViews>
  <sheetFormatPr baseColWidth="10" defaultColWidth="9.33203125" defaultRowHeight="12.75" x14ac:dyDescent="0.2"/>
  <cols>
    <col min="1" max="1" width="10.83203125" style="1" customWidth="1"/>
    <col min="2" max="2" width="6.83203125" style="1" customWidth="1"/>
    <col min="3" max="3" width="8.83203125" style="1" customWidth="1"/>
    <col min="4" max="4" width="12.6640625" style="1" customWidth="1"/>
    <col min="5" max="5" width="10.83203125" style="1" customWidth="1"/>
    <col min="6" max="6" width="4.83203125" style="1" customWidth="1"/>
    <col min="7" max="7" width="12.83203125" style="1" customWidth="1"/>
    <col min="8" max="8" width="7.83203125" style="1" customWidth="1"/>
    <col min="9" max="9" width="12.83203125" style="1" customWidth="1"/>
    <col min="10" max="10" width="8.83203125" style="1" customWidth="1"/>
    <col min="11" max="11" width="12.83203125" style="1" customWidth="1"/>
    <col min="12" max="12" width="5.83203125" style="1" customWidth="1"/>
    <col min="13" max="13" width="10.33203125" style="1" customWidth="1"/>
    <col min="14" max="15" width="12.83203125" style="1" customWidth="1"/>
    <col min="16" max="24" width="9.33203125" style="1"/>
  </cols>
  <sheetData>
    <row r="1" spans="1:25" ht="12.75" customHeight="1" x14ac:dyDescent="0.2">
      <c r="A1" s="3" t="s">
        <v>5</v>
      </c>
      <c r="L1" s="46" t="s">
        <v>58</v>
      </c>
      <c r="M1" s="46"/>
      <c r="N1" s="46"/>
      <c r="O1" s="46"/>
      <c r="P1" s="46"/>
    </row>
    <row r="2" spans="1:25" ht="15" customHeight="1" x14ac:dyDescent="0.2">
      <c r="A2" s="26" t="s">
        <v>6</v>
      </c>
      <c r="L2" s="46"/>
      <c r="M2" s="46"/>
      <c r="N2" s="46"/>
      <c r="O2" s="46"/>
      <c r="P2" s="46"/>
    </row>
    <row r="3" spans="1:25" ht="15" customHeight="1" x14ac:dyDescent="0.2">
      <c r="A3" s="2" t="s">
        <v>0</v>
      </c>
      <c r="M3" s="48" t="s">
        <v>59</v>
      </c>
      <c r="N3" s="48"/>
      <c r="O3" s="48"/>
      <c r="P3" s="48"/>
      <c r="Q3" s="48"/>
      <c r="R3" s="48"/>
    </row>
    <row r="4" spans="1:25" ht="15" customHeight="1" x14ac:dyDescent="0.2">
      <c r="A4" s="2" t="s">
        <v>7</v>
      </c>
      <c r="M4" s="48"/>
      <c r="N4" s="48"/>
      <c r="O4" s="48"/>
      <c r="P4" s="48"/>
      <c r="Q4" s="48"/>
      <c r="R4" s="48"/>
    </row>
    <row r="5" spans="1:25" ht="15" customHeight="1" x14ac:dyDescent="0.2">
      <c r="A5" s="2" t="s">
        <v>8</v>
      </c>
      <c r="H5" s="44"/>
      <c r="M5" s="44"/>
      <c r="N5" s="44"/>
      <c r="O5" s="44"/>
      <c r="P5" s="44"/>
      <c r="Q5" s="44"/>
      <c r="R5" s="44"/>
    </row>
    <row r="6" spans="1:25" ht="15" customHeight="1" x14ac:dyDescent="0.2">
      <c r="A6" s="2" t="s">
        <v>9</v>
      </c>
      <c r="M6" s="44"/>
      <c r="N6" s="44"/>
      <c r="O6" s="44"/>
      <c r="P6" s="44"/>
      <c r="Q6" s="44"/>
      <c r="R6" s="44"/>
    </row>
    <row r="7" spans="1:25" ht="15" customHeight="1" x14ac:dyDescent="0.2">
      <c r="A7" s="2" t="s">
        <v>10</v>
      </c>
      <c r="H7" s="54" t="s">
        <v>48</v>
      </c>
      <c r="I7" s="55"/>
      <c r="J7" s="55"/>
      <c r="K7" s="56"/>
      <c r="M7" s="44" t="s">
        <v>60</v>
      </c>
      <c r="N7" s="44"/>
      <c r="O7" s="44"/>
      <c r="P7" s="44"/>
      <c r="Q7" s="44"/>
      <c r="R7" s="44"/>
    </row>
    <row r="8" spans="1:25" ht="15" customHeight="1" x14ac:dyDescent="0.2">
      <c r="A8" s="2" t="s">
        <v>11</v>
      </c>
      <c r="H8" s="57"/>
      <c r="I8" s="58"/>
      <c r="J8" s="58"/>
      <c r="K8" s="59"/>
      <c r="M8" s="44"/>
      <c r="N8" s="44"/>
      <c r="O8" s="44"/>
      <c r="P8" s="44"/>
      <c r="Q8" s="44"/>
      <c r="R8" s="44"/>
    </row>
    <row r="9" spans="1:25" ht="15" customHeight="1" x14ac:dyDescent="0.2">
      <c r="A9" s="2" t="s">
        <v>12</v>
      </c>
      <c r="H9" s="60" t="s">
        <v>49</v>
      </c>
      <c r="I9" s="61"/>
      <c r="J9" s="61"/>
      <c r="K9" s="62"/>
      <c r="M9" s="44"/>
      <c r="N9" s="44"/>
      <c r="O9" s="44"/>
      <c r="P9" s="44"/>
      <c r="Q9" s="44"/>
      <c r="R9" s="44"/>
    </row>
    <row r="10" spans="1:25" ht="15" customHeight="1" x14ac:dyDescent="0.2">
      <c r="A10" s="2" t="s">
        <v>13</v>
      </c>
      <c r="H10" s="60" t="s">
        <v>49</v>
      </c>
      <c r="I10" s="61"/>
      <c r="J10" s="61"/>
      <c r="K10" s="62"/>
      <c r="M10" s="44"/>
      <c r="N10" s="44"/>
      <c r="O10" s="44"/>
      <c r="P10" s="44"/>
      <c r="Q10" s="44"/>
      <c r="R10" s="44"/>
    </row>
    <row r="11" spans="1:25" ht="18.75" x14ac:dyDescent="0.2">
      <c r="C11" s="4"/>
      <c r="E11" s="24"/>
      <c r="F11" s="5"/>
      <c r="H11" s="63" t="s">
        <v>50</v>
      </c>
      <c r="I11" s="64"/>
      <c r="J11" s="64"/>
      <c r="K11" s="65"/>
      <c r="M11" s="44"/>
      <c r="N11" s="44"/>
      <c r="O11" s="44"/>
      <c r="P11" s="44"/>
      <c r="Q11" s="44"/>
      <c r="R11" s="44"/>
    </row>
    <row r="12" spans="1:25" ht="17.25" customHeight="1" x14ac:dyDescent="0.2">
      <c r="A12" s="27"/>
      <c r="B12" s="28" t="s">
        <v>14</v>
      </c>
      <c r="C12" s="72" t="s">
        <v>15</v>
      </c>
      <c r="D12" s="73"/>
      <c r="M12" s="44" t="s">
        <v>61</v>
      </c>
      <c r="N12" s="44"/>
      <c r="O12" s="44"/>
      <c r="P12" s="44"/>
      <c r="Q12" s="44"/>
      <c r="R12" s="44"/>
    </row>
    <row r="13" spans="1:25" ht="13.5" customHeight="1" x14ac:dyDescent="0.2">
      <c r="A13" s="29"/>
      <c r="B13" s="6" t="s">
        <v>42</v>
      </c>
      <c r="C13" s="74">
        <f ca="1">TODAY()</f>
        <v>44423</v>
      </c>
      <c r="D13" s="75"/>
      <c r="M13" s="44"/>
      <c r="N13" s="44"/>
      <c r="O13" s="44"/>
      <c r="P13" s="44"/>
      <c r="Q13" s="44"/>
      <c r="R13" s="44"/>
    </row>
    <row r="14" spans="1:25" ht="14.1" customHeight="1" x14ac:dyDescent="0.2">
      <c r="A14" s="30"/>
      <c r="B14" s="17" t="s">
        <v>43</v>
      </c>
      <c r="C14" s="64" t="s">
        <v>44</v>
      </c>
      <c r="D14" s="65"/>
      <c r="M14" s="44"/>
      <c r="N14" s="44"/>
      <c r="O14" s="44"/>
      <c r="P14" s="44"/>
      <c r="Q14" s="44"/>
      <c r="R14" s="44"/>
    </row>
    <row r="15" spans="1:25" ht="14.1" customHeight="1" x14ac:dyDescent="0.2">
      <c r="M15" s="44"/>
      <c r="N15" s="44"/>
      <c r="O15" s="44"/>
      <c r="P15" s="44"/>
      <c r="Q15" s="44"/>
      <c r="R15" s="44"/>
    </row>
    <row r="16" spans="1:25" ht="14.1" customHeight="1" x14ac:dyDescent="0.2">
      <c r="A16" s="38" t="s">
        <v>2</v>
      </c>
      <c r="B16" s="38" t="s">
        <v>3</v>
      </c>
      <c r="C16" s="38"/>
      <c r="D16" s="38"/>
      <c r="E16" s="53" t="s">
        <v>16</v>
      </c>
      <c r="F16" s="53"/>
      <c r="G16" s="38" t="s">
        <v>17</v>
      </c>
      <c r="H16" s="38"/>
      <c r="I16" s="38"/>
      <c r="J16" s="38" t="s">
        <v>18</v>
      </c>
      <c r="K16" s="38" t="s">
        <v>4</v>
      </c>
      <c r="M16" s="44" t="s">
        <v>62</v>
      </c>
      <c r="N16" s="44"/>
      <c r="O16" s="44"/>
      <c r="P16" s="44"/>
      <c r="Q16" s="44"/>
      <c r="R16" s="44"/>
      <c r="Y16" s="1"/>
    </row>
    <row r="17" spans="1:25" ht="30" customHeight="1" x14ac:dyDescent="0.2">
      <c r="A17" s="6" t="s">
        <v>20</v>
      </c>
      <c r="B17" s="52" t="s">
        <v>21</v>
      </c>
      <c r="C17" s="52"/>
      <c r="D17" s="52"/>
      <c r="E17" s="52" t="s">
        <v>23</v>
      </c>
      <c r="F17" s="52"/>
      <c r="G17" s="52" t="s">
        <v>22</v>
      </c>
      <c r="H17" s="52"/>
      <c r="I17" s="52"/>
      <c r="J17" s="34">
        <v>125363</v>
      </c>
      <c r="K17" s="25">
        <v>44328</v>
      </c>
      <c r="L17" s="8"/>
      <c r="M17" s="35" t="s">
        <v>51</v>
      </c>
      <c r="P17" s="8"/>
      <c r="Y17" s="1"/>
    </row>
    <row r="18" spans="1:25" s="33" customFormat="1" ht="18" customHeight="1" x14ac:dyDescent="0.2">
      <c r="A18" s="50" t="s">
        <v>1</v>
      </c>
      <c r="B18" s="50"/>
      <c r="C18" s="50" t="s">
        <v>19</v>
      </c>
      <c r="D18" s="50"/>
      <c r="E18" s="50"/>
      <c r="F18" s="36" t="s">
        <v>24</v>
      </c>
      <c r="G18" s="37" t="s">
        <v>25</v>
      </c>
      <c r="H18" s="36" t="s">
        <v>29</v>
      </c>
      <c r="I18" s="37" t="s">
        <v>26</v>
      </c>
      <c r="J18" s="37" t="s">
        <v>27</v>
      </c>
      <c r="K18" s="37" t="s">
        <v>28</v>
      </c>
      <c r="L18" s="32"/>
      <c r="M18" s="8" t="s">
        <v>37</v>
      </c>
      <c r="N18" s="8" t="s">
        <v>38</v>
      </c>
      <c r="O18" s="8" t="s">
        <v>39</v>
      </c>
      <c r="P18" s="31"/>
      <c r="Q18" s="31"/>
      <c r="R18" s="31"/>
      <c r="S18" s="31"/>
      <c r="T18" s="31"/>
      <c r="U18" s="31"/>
      <c r="V18" s="31"/>
      <c r="W18" s="31"/>
      <c r="X18" s="31"/>
    </row>
    <row r="19" spans="1:25" ht="18" customHeight="1" x14ac:dyDescent="0.2">
      <c r="A19" s="51" t="s">
        <v>30</v>
      </c>
      <c r="B19" s="51"/>
      <c r="C19" s="51" t="s">
        <v>31</v>
      </c>
      <c r="D19" s="51"/>
      <c r="E19" s="51"/>
      <c r="F19" s="16">
        <v>2</v>
      </c>
      <c r="G19" s="13">
        <v>1253.69</v>
      </c>
      <c r="H19" s="12">
        <v>0.15</v>
      </c>
      <c r="I19" s="19">
        <f>IF(G19&lt;&gt;"",ROUND(G19*(1-H19),2),"")</f>
        <v>1065.6400000000001</v>
      </c>
      <c r="J19" s="7">
        <v>1</v>
      </c>
      <c r="K19" s="14">
        <f>IF(I19&lt;&gt;"",I19*J19,"")</f>
        <v>1065.6400000000001</v>
      </c>
      <c r="L19" s="47" t="s">
        <v>57</v>
      </c>
      <c r="M19" s="10">
        <f>IF(F19&lt;&gt;"",VLOOKUP(F19,B39:G43,2,FALSE),"")</f>
        <v>0.2</v>
      </c>
      <c r="N19" s="14">
        <f>IF(O19&lt;&gt;0,O19/(1+M19),0)</f>
        <v>0</v>
      </c>
      <c r="O19" s="14"/>
      <c r="P19" s="14" t="str">
        <f>IF(F19&gt;=8,"&lt;&lt;&lt; Vous devez saisir ici le montant TTC unitaire","")</f>
        <v/>
      </c>
    </row>
    <row r="20" spans="1:25" ht="18" customHeight="1" x14ac:dyDescent="0.2">
      <c r="A20" s="51" t="s">
        <v>36</v>
      </c>
      <c r="B20" s="51"/>
      <c r="C20" s="51"/>
      <c r="D20" s="51"/>
      <c r="E20" s="51"/>
      <c r="F20" s="16">
        <v>8</v>
      </c>
      <c r="G20" s="13">
        <v>1000</v>
      </c>
      <c r="H20" s="12">
        <v>0.15</v>
      </c>
      <c r="I20" s="19">
        <f t="shared" ref="I20:I36" si="0">IF(G20&lt;&gt;"",ROUND(G20*(1-H20),2),"")</f>
        <v>850</v>
      </c>
      <c r="J20" s="7">
        <v>1</v>
      </c>
      <c r="K20" s="14">
        <f t="shared" ref="K20:K36" si="1">IF(I20&lt;&gt;"",I20*J20,"")</f>
        <v>850</v>
      </c>
      <c r="L20" s="47"/>
      <c r="M20" s="10">
        <f>IF(F20&lt;&gt;"",VLOOKUP(F20,B40:G44,2,FALSE),"")</f>
        <v>0.2</v>
      </c>
      <c r="N20" s="14">
        <f>IF(O20&lt;&gt;0,O20/(1+M20),0)</f>
        <v>1000</v>
      </c>
      <c r="O20" s="14">
        <v>1200</v>
      </c>
      <c r="P20" s="14" t="str">
        <f>IF(F20&gt;=8,"&lt;&lt;&lt; Vous devez saisir ici le prix unitaire TTC et saisir le montant HT calculé dans votre facture","")</f>
        <v>&lt;&lt;&lt; Vous devez saisir ici le prix unitaire TTC et saisir le montant HT calculé dans votre facture</v>
      </c>
    </row>
    <row r="21" spans="1:25" ht="18" customHeight="1" x14ac:dyDescent="0.2">
      <c r="A21" s="18"/>
      <c r="B21" s="18"/>
      <c r="C21" s="18"/>
      <c r="D21" s="18"/>
      <c r="E21" s="18"/>
      <c r="F21" s="16"/>
      <c r="G21" s="13"/>
      <c r="H21" s="12"/>
      <c r="I21" s="19" t="str">
        <f t="shared" si="0"/>
        <v/>
      </c>
      <c r="J21" s="7"/>
      <c r="K21" s="14" t="str">
        <f t="shared" si="1"/>
        <v/>
      </c>
      <c r="L21" s="47"/>
      <c r="M21" s="10"/>
      <c r="N21" s="14"/>
      <c r="O21" s="14"/>
      <c r="P21" s="14"/>
      <c r="Q21" s="9"/>
      <c r="R21" s="9"/>
      <c r="S21" s="9"/>
      <c r="T21" s="9"/>
      <c r="U21" s="9"/>
      <c r="V21" s="9"/>
      <c r="W21" s="9"/>
      <c r="X21" s="9"/>
    </row>
    <row r="22" spans="1:25" ht="18" customHeight="1" x14ac:dyDescent="0.2">
      <c r="A22" s="18"/>
      <c r="B22" s="18"/>
      <c r="C22" s="18"/>
      <c r="D22" s="18"/>
      <c r="E22" s="18"/>
      <c r="F22" s="16"/>
      <c r="G22" s="13"/>
      <c r="H22" s="12"/>
      <c r="I22" s="19" t="str">
        <f t="shared" si="0"/>
        <v/>
      </c>
      <c r="J22" s="7"/>
      <c r="K22" s="14" t="str">
        <f t="shared" si="1"/>
        <v/>
      </c>
      <c r="L22" s="47"/>
      <c r="M22" s="49" t="s">
        <v>63</v>
      </c>
      <c r="N22" s="49"/>
      <c r="O22" s="49"/>
      <c r="P22" s="49"/>
      <c r="Q22" s="49"/>
      <c r="R22" s="49"/>
      <c r="S22" s="45"/>
      <c r="T22" s="9"/>
      <c r="U22" s="9"/>
      <c r="V22" s="9"/>
      <c r="W22" s="9"/>
      <c r="X22" s="9"/>
    </row>
    <row r="23" spans="1:25" ht="18" customHeight="1" x14ac:dyDescent="0.2">
      <c r="A23" s="18"/>
      <c r="B23" s="18"/>
      <c r="C23" s="18"/>
      <c r="D23" s="18"/>
      <c r="E23" s="18"/>
      <c r="F23" s="16"/>
      <c r="G23" s="13"/>
      <c r="H23" s="12"/>
      <c r="I23" s="19" t="str">
        <f t="shared" si="0"/>
        <v/>
      </c>
      <c r="J23" s="7"/>
      <c r="K23" s="14" t="str">
        <f t="shared" si="1"/>
        <v/>
      </c>
      <c r="L23" s="47"/>
      <c r="M23" s="49"/>
      <c r="N23" s="49"/>
      <c r="O23" s="49"/>
      <c r="P23" s="49"/>
      <c r="Q23" s="49"/>
      <c r="R23" s="49"/>
      <c r="S23" s="45"/>
      <c r="T23" s="9"/>
      <c r="U23" s="9"/>
      <c r="V23" s="9"/>
      <c r="W23" s="9"/>
      <c r="X23" s="9"/>
    </row>
    <row r="24" spans="1:25" ht="18" customHeight="1" x14ac:dyDescent="0.2">
      <c r="A24" s="18"/>
      <c r="B24" s="18"/>
      <c r="C24" s="18"/>
      <c r="D24" s="18"/>
      <c r="E24" s="18"/>
      <c r="F24" s="16"/>
      <c r="G24" s="13"/>
      <c r="H24" s="12"/>
      <c r="I24" s="19" t="str">
        <f t="shared" si="0"/>
        <v/>
      </c>
      <c r="J24" s="7"/>
      <c r="K24" s="14" t="str">
        <f t="shared" si="1"/>
        <v/>
      </c>
      <c r="L24" s="47"/>
      <c r="M24" s="49" t="s">
        <v>64</v>
      </c>
      <c r="N24" s="49"/>
      <c r="O24" s="49"/>
      <c r="P24" s="49"/>
      <c r="Q24" s="49"/>
      <c r="R24" s="49"/>
      <c r="S24" s="45"/>
      <c r="T24" s="9"/>
      <c r="U24" s="9"/>
      <c r="V24" s="9"/>
      <c r="W24" s="9"/>
      <c r="X24" s="9"/>
    </row>
    <row r="25" spans="1:25" ht="18" customHeight="1" x14ac:dyDescent="0.2">
      <c r="A25" s="18"/>
      <c r="B25" s="18"/>
      <c r="C25" s="18"/>
      <c r="D25" s="18"/>
      <c r="E25" s="18"/>
      <c r="F25" s="16"/>
      <c r="G25" s="13"/>
      <c r="H25" s="12"/>
      <c r="I25" s="19" t="str">
        <f t="shared" si="0"/>
        <v/>
      </c>
      <c r="J25" s="7"/>
      <c r="K25" s="14" t="str">
        <f t="shared" si="1"/>
        <v/>
      </c>
      <c r="L25" s="47"/>
      <c r="M25" s="49"/>
      <c r="N25" s="49"/>
      <c r="O25" s="49"/>
      <c r="P25" s="49"/>
      <c r="Q25" s="49"/>
      <c r="R25" s="49"/>
      <c r="S25" s="45"/>
      <c r="T25" s="9"/>
      <c r="U25" s="9"/>
      <c r="V25" s="9"/>
      <c r="W25" s="9"/>
      <c r="X25" s="9"/>
    </row>
    <row r="26" spans="1:25" ht="18" customHeight="1" x14ac:dyDescent="0.2">
      <c r="A26" s="18"/>
      <c r="B26" s="18"/>
      <c r="C26" s="18"/>
      <c r="D26" s="18"/>
      <c r="E26" s="18"/>
      <c r="F26" s="16"/>
      <c r="G26" s="13"/>
      <c r="H26" s="12"/>
      <c r="I26" s="19" t="str">
        <f t="shared" si="0"/>
        <v/>
      </c>
      <c r="J26" s="7"/>
      <c r="K26" s="14" t="str">
        <f t="shared" si="1"/>
        <v/>
      </c>
      <c r="L26" s="47"/>
      <c r="M26" s="49"/>
      <c r="N26" s="49"/>
      <c r="O26" s="49"/>
      <c r="P26" s="49"/>
      <c r="Q26" s="49"/>
      <c r="R26" s="49"/>
      <c r="S26" s="9"/>
      <c r="T26" s="9"/>
      <c r="U26" s="9"/>
      <c r="V26" s="9"/>
      <c r="W26" s="9"/>
      <c r="X26" s="9"/>
    </row>
    <row r="27" spans="1:25" ht="18" customHeight="1" x14ac:dyDescent="0.2">
      <c r="A27" s="18"/>
      <c r="B27" s="18"/>
      <c r="C27" s="18"/>
      <c r="D27" s="18"/>
      <c r="E27" s="18"/>
      <c r="F27" s="16"/>
      <c r="G27" s="13"/>
      <c r="H27" s="12"/>
      <c r="I27" s="19" t="str">
        <f t="shared" si="0"/>
        <v/>
      </c>
      <c r="J27" s="7"/>
      <c r="K27" s="14" t="str">
        <f t="shared" si="1"/>
        <v/>
      </c>
      <c r="L27" s="47"/>
      <c r="M27" s="49" t="s">
        <v>65</v>
      </c>
      <c r="N27" s="49"/>
      <c r="O27" s="49"/>
      <c r="P27" s="49"/>
      <c r="Q27" s="49"/>
      <c r="R27" s="49"/>
      <c r="S27" s="9"/>
      <c r="T27" s="9"/>
      <c r="U27" s="9"/>
      <c r="V27" s="9"/>
      <c r="W27" s="9"/>
      <c r="X27" s="9"/>
    </row>
    <row r="28" spans="1:25" ht="18" customHeight="1" x14ac:dyDescent="0.2">
      <c r="A28" s="18"/>
      <c r="B28" s="18"/>
      <c r="C28" s="18"/>
      <c r="D28" s="18"/>
      <c r="E28" s="18"/>
      <c r="F28" s="16"/>
      <c r="G28" s="13"/>
      <c r="H28" s="12"/>
      <c r="I28" s="19" t="str">
        <f t="shared" si="0"/>
        <v/>
      </c>
      <c r="J28" s="7"/>
      <c r="K28" s="14" t="str">
        <f t="shared" si="1"/>
        <v/>
      </c>
      <c r="L28" s="47"/>
      <c r="M28" s="10"/>
      <c r="N28" s="14"/>
      <c r="O28" s="14"/>
      <c r="P28" s="14"/>
      <c r="Q28" s="9"/>
      <c r="R28" s="9"/>
      <c r="S28" s="9"/>
      <c r="T28" s="9"/>
      <c r="U28" s="9"/>
      <c r="V28" s="9"/>
      <c r="W28" s="9"/>
      <c r="X28" s="9"/>
    </row>
    <row r="29" spans="1:25" ht="18" customHeight="1" x14ac:dyDescent="0.2">
      <c r="A29" s="18"/>
      <c r="B29" s="18"/>
      <c r="C29" s="18"/>
      <c r="D29" s="18"/>
      <c r="E29" s="18"/>
      <c r="F29" s="16"/>
      <c r="G29" s="13"/>
      <c r="H29" s="12"/>
      <c r="I29" s="19" t="str">
        <f t="shared" si="0"/>
        <v/>
      </c>
      <c r="J29" s="7"/>
      <c r="K29" s="14" t="str">
        <f t="shared" si="1"/>
        <v/>
      </c>
      <c r="L29" s="47"/>
      <c r="M29" s="49" t="s">
        <v>66</v>
      </c>
      <c r="N29" s="49"/>
      <c r="O29" s="49"/>
      <c r="P29" s="49"/>
      <c r="Q29" s="49"/>
      <c r="R29" s="49"/>
      <c r="S29" s="49"/>
      <c r="T29" s="49"/>
      <c r="U29" s="9"/>
      <c r="V29" s="9"/>
      <c r="W29" s="9"/>
      <c r="X29" s="9"/>
    </row>
    <row r="30" spans="1:25" ht="18" customHeight="1" x14ac:dyDescent="0.2">
      <c r="A30" s="18"/>
      <c r="B30" s="18"/>
      <c r="C30" s="18"/>
      <c r="D30" s="18"/>
      <c r="E30" s="18"/>
      <c r="F30" s="16"/>
      <c r="G30" s="13"/>
      <c r="H30" s="12"/>
      <c r="I30" s="19" t="str">
        <f t="shared" si="0"/>
        <v/>
      </c>
      <c r="J30" s="7"/>
      <c r="K30" s="14" t="str">
        <f t="shared" si="1"/>
        <v/>
      </c>
      <c r="L30" s="47"/>
      <c r="M30" s="49"/>
      <c r="N30" s="49"/>
      <c r="O30" s="49"/>
      <c r="P30" s="49"/>
      <c r="Q30" s="49"/>
      <c r="R30" s="49"/>
      <c r="S30" s="49"/>
      <c r="T30" s="49"/>
      <c r="U30" s="9"/>
      <c r="V30" s="9"/>
      <c r="W30" s="9"/>
      <c r="X30" s="9"/>
    </row>
    <row r="31" spans="1:25" ht="18" customHeight="1" x14ac:dyDescent="0.2">
      <c r="A31" s="18"/>
      <c r="B31" s="18"/>
      <c r="C31" s="18"/>
      <c r="D31" s="18"/>
      <c r="E31" s="18"/>
      <c r="F31" s="16"/>
      <c r="G31" s="13"/>
      <c r="H31" s="12"/>
      <c r="I31" s="19" t="str">
        <f t="shared" si="0"/>
        <v/>
      </c>
      <c r="J31" s="7"/>
      <c r="K31" s="14" t="str">
        <f t="shared" si="1"/>
        <v/>
      </c>
      <c r="L31" s="47"/>
      <c r="M31" s="49"/>
      <c r="N31" s="49"/>
      <c r="O31" s="49"/>
      <c r="P31" s="49"/>
      <c r="Q31" s="49"/>
      <c r="R31" s="49"/>
      <c r="S31" s="49"/>
      <c r="T31" s="49"/>
      <c r="U31" s="9"/>
      <c r="V31" s="9"/>
      <c r="W31" s="9"/>
      <c r="X31" s="9"/>
    </row>
    <row r="32" spans="1:25" ht="18" customHeight="1" x14ac:dyDescent="0.2">
      <c r="A32" s="18"/>
      <c r="B32" s="18"/>
      <c r="C32" s="18"/>
      <c r="D32" s="18"/>
      <c r="E32" s="18"/>
      <c r="F32" s="16"/>
      <c r="G32" s="13"/>
      <c r="H32" s="12"/>
      <c r="I32" s="19" t="str">
        <f t="shared" si="0"/>
        <v/>
      </c>
      <c r="J32" s="7"/>
      <c r="K32" s="14" t="str">
        <f t="shared" si="1"/>
        <v/>
      </c>
      <c r="L32" s="47"/>
      <c r="M32" s="10"/>
      <c r="N32" s="14"/>
      <c r="O32" s="14"/>
      <c r="P32" s="14"/>
      <c r="Q32" s="9"/>
      <c r="R32" s="9"/>
      <c r="S32" s="9"/>
      <c r="T32" s="9"/>
      <c r="U32" s="9"/>
      <c r="V32" s="9"/>
      <c r="W32" s="9"/>
      <c r="X32" s="9"/>
    </row>
    <row r="33" spans="1:24" ht="18" customHeight="1" x14ac:dyDescent="0.2">
      <c r="A33" s="18"/>
      <c r="B33" s="18"/>
      <c r="C33" s="18"/>
      <c r="D33" s="18"/>
      <c r="E33" s="18"/>
      <c r="F33" s="16"/>
      <c r="G33" s="13"/>
      <c r="H33" s="12"/>
      <c r="I33" s="19" t="str">
        <f t="shared" si="0"/>
        <v/>
      </c>
      <c r="J33" s="7"/>
      <c r="K33" s="14" t="str">
        <f t="shared" si="1"/>
        <v/>
      </c>
      <c r="L33" s="47"/>
      <c r="M33" s="44" t="s">
        <v>67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8" customHeight="1" x14ac:dyDescent="0.2">
      <c r="A34" s="51"/>
      <c r="B34" s="51"/>
      <c r="C34" s="51"/>
      <c r="D34" s="51"/>
      <c r="E34" s="51"/>
      <c r="F34" s="16"/>
      <c r="G34" s="13"/>
      <c r="H34" s="12"/>
      <c r="I34" s="19" t="str">
        <f t="shared" si="0"/>
        <v/>
      </c>
      <c r="J34" s="7"/>
      <c r="K34" s="14" t="str">
        <f t="shared" si="1"/>
        <v/>
      </c>
      <c r="L34" s="47"/>
    </row>
    <row r="35" spans="1:24" ht="18" customHeight="1" x14ac:dyDescent="0.2">
      <c r="A35" s="51"/>
      <c r="B35" s="51"/>
      <c r="C35" s="51"/>
      <c r="D35" s="51"/>
      <c r="E35" s="51"/>
      <c r="F35" s="16"/>
      <c r="G35" s="13"/>
      <c r="H35" s="12"/>
      <c r="I35" s="19" t="str">
        <f t="shared" si="0"/>
        <v/>
      </c>
      <c r="J35" s="7"/>
      <c r="K35" s="14" t="str">
        <f t="shared" si="1"/>
        <v/>
      </c>
      <c r="L35" s="47"/>
    </row>
    <row r="36" spans="1:24" ht="18" customHeight="1" x14ac:dyDescent="0.2">
      <c r="A36" s="51"/>
      <c r="B36" s="51"/>
      <c r="C36" s="51"/>
      <c r="D36" s="51"/>
      <c r="E36" s="51"/>
      <c r="F36" s="16"/>
      <c r="G36" s="13"/>
      <c r="H36" s="12"/>
      <c r="I36" s="19" t="str">
        <f t="shared" si="0"/>
        <v/>
      </c>
      <c r="J36" s="7"/>
      <c r="K36" s="14" t="str">
        <f t="shared" si="1"/>
        <v/>
      </c>
      <c r="L36" s="47"/>
    </row>
    <row r="37" spans="1:24" ht="12.7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24" ht="18" customHeight="1" x14ac:dyDescent="0.2">
      <c r="A38" s="6"/>
      <c r="B38" s="36" t="s">
        <v>32</v>
      </c>
      <c r="C38" s="36" t="s">
        <v>33</v>
      </c>
      <c r="D38" s="37" t="s">
        <v>45</v>
      </c>
      <c r="E38" s="77" t="s">
        <v>34</v>
      </c>
      <c r="F38" s="77"/>
      <c r="G38" s="37" t="s">
        <v>46</v>
      </c>
    </row>
    <row r="39" spans="1:24" ht="18" customHeight="1" x14ac:dyDescent="0.2">
      <c r="A39" s="6"/>
      <c r="B39" s="6">
        <v>0</v>
      </c>
      <c r="C39" s="10">
        <v>0</v>
      </c>
      <c r="D39" s="15">
        <f>SUMIF($F$19:$F$37,$B39,$K$19:$K$37)</f>
        <v>0</v>
      </c>
      <c r="E39" s="76">
        <f>ROUND(D39*C39,2)</f>
        <v>0</v>
      </c>
      <c r="F39" s="76"/>
      <c r="G39" s="22">
        <f>D39+E39</f>
        <v>0</v>
      </c>
      <c r="J39" s="11" t="s">
        <v>47</v>
      </c>
      <c r="K39" s="20">
        <f>G43</f>
        <v>2298.77</v>
      </c>
    </row>
    <row r="40" spans="1:24" ht="18" customHeight="1" x14ac:dyDescent="0.2">
      <c r="A40" s="6"/>
      <c r="B40" s="6">
        <v>2</v>
      </c>
      <c r="C40" s="10">
        <v>0.2</v>
      </c>
      <c r="D40" s="15">
        <f>SUMIF($F$19:$F$37,$B40,$K$19:$K$37)</f>
        <v>1065.6400000000001</v>
      </c>
      <c r="E40" s="76">
        <f t="shared" ref="E40:E42" si="2">ROUND(D40*C40,2)</f>
        <v>213.13</v>
      </c>
      <c r="F40" s="76"/>
      <c r="G40" s="22">
        <f t="shared" ref="G40:G42" si="3">D40+E40</f>
        <v>1278.77</v>
      </c>
      <c r="J40" s="11" t="s">
        <v>41</v>
      </c>
      <c r="K40" s="20"/>
    </row>
    <row r="41" spans="1:24" ht="18" customHeight="1" x14ac:dyDescent="0.2">
      <c r="A41" s="6"/>
      <c r="B41" s="6"/>
      <c r="C41" s="10"/>
      <c r="D41" s="15">
        <f>SUMIF($F$19:$F$37,$B41,$K$19:$K$37)</f>
        <v>0</v>
      </c>
      <c r="E41" s="76">
        <f t="shared" si="2"/>
        <v>0</v>
      </c>
      <c r="F41" s="76"/>
      <c r="G41" s="22">
        <f t="shared" si="3"/>
        <v>0</v>
      </c>
    </row>
    <row r="42" spans="1:24" ht="18" customHeight="1" x14ac:dyDescent="0.2">
      <c r="A42" s="6"/>
      <c r="B42" s="6">
        <v>8</v>
      </c>
      <c r="C42" s="10">
        <v>0.2</v>
      </c>
      <c r="D42" s="15">
        <f>SUMIF($F$19:$F$37,$B42,$K$19:$K$37)</f>
        <v>850</v>
      </c>
      <c r="E42" s="76">
        <f t="shared" si="2"/>
        <v>170</v>
      </c>
      <c r="F42" s="76"/>
      <c r="G42" s="22">
        <f t="shared" si="3"/>
        <v>1020</v>
      </c>
      <c r="I42" s="70" t="s">
        <v>40</v>
      </c>
      <c r="J42" s="66">
        <f>K39-K40</f>
        <v>2298.77</v>
      </c>
      <c r="K42" s="67"/>
    </row>
    <row r="43" spans="1:24" ht="18" customHeight="1" x14ac:dyDescent="0.2">
      <c r="B43" s="21"/>
      <c r="C43" s="21"/>
      <c r="D43" s="23">
        <f>SUM(D39:D42)</f>
        <v>1915.64</v>
      </c>
      <c r="E43" s="78">
        <f t="shared" ref="E43:G43" si="4">SUM(E39:E42)</f>
        <v>383.13</v>
      </c>
      <c r="F43" s="78">
        <f t="shared" si="4"/>
        <v>0</v>
      </c>
      <c r="G43" s="23">
        <f t="shared" si="4"/>
        <v>2298.77</v>
      </c>
      <c r="I43" s="71"/>
      <c r="J43" s="68"/>
      <c r="K43" s="69"/>
    </row>
    <row r="44" spans="1:24" ht="18" customHeight="1" x14ac:dyDescent="0.2"/>
    <row r="45" spans="1:24" ht="18" customHeight="1" x14ac:dyDescent="0.2"/>
    <row r="46" spans="1:24" ht="18" customHeight="1" x14ac:dyDescent="0.2"/>
    <row r="47" spans="1:24" ht="18" customHeight="1" x14ac:dyDescent="0.2"/>
    <row r="48" spans="1:24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2.75" customHeight="1" x14ac:dyDescent="0.2"/>
    <row r="65" ht="21.75" customHeight="1" x14ac:dyDescent="0.2"/>
    <row r="68" ht="18.75" customHeight="1" x14ac:dyDescent="0.2"/>
    <row r="70" ht="18" customHeight="1" x14ac:dyDescent="0.2"/>
    <row r="71" ht="14.25" customHeight="1" x14ac:dyDescent="0.2"/>
  </sheetData>
  <mergeCells count="38">
    <mergeCell ref="J42:K43"/>
    <mergeCell ref="I42:I43"/>
    <mergeCell ref="C12:D12"/>
    <mergeCell ref="C13:D13"/>
    <mergeCell ref="C14:D14"/>
    <mergeCell ref="C19:E19"/>
    <mergeCell ref="E39:F39"/>
    <mergeCell ref="E40:F40"/>
    <mergeCell ref="E41:F41"/>
    <mergeCell ref="E38:F38"/>
    <mergeCell ref="E42:F42"/>
    <mergeCell ref="E43:F43"/>
    <mergeCell ref="H7:K8"/>
    <mergeCell ref="H10:K10"/>
    <mergeCell ref="H9:K9"/>
    <mergeCell ref="H11:K11"/>
    <mergeCell ref="B17:D17"/>
    <mergeCell ref="G17:I17"/>
    <mergeCell ref="A35:B35"/>
    <mergeCell ref="C35:E35"/>
    <mergeCell ref="A36:B36"/>
    <mergeCell ref="E17:F17"/>
    <mergeCell ref="E16:F16"/>
    <mergeCell ref="A20:B20"/>
    <mergeCell ref="C36:E36"/>
    <mergeCell ref="C18:E18"/>
    <mergeCell ref="C20:E20"/>
    <mergeCell ref="A34:B34"/>
    <mergeCell ref="A18:B18"/>
    <mergeCell ref="A19:B19"/>
    <mergeCell ref="C34:E34"/>
    <mergeCell ref="L1:P2"/>
    <mergeCell ref="L19:L36"/>
    <mergeCell ref="M3:R4"/>
    <mergeCell ref="M22:R23"/>
    <mergeCell ref="M24:R26"/>
    <mergeCell ref="M27:R27"/>
    <mergeCell ref="M29:T3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B451C-1F2C-4AD6-B0F2-A1B584C01A93}">
  <dimension ref="A1:E19"/>
  <sheetViews>
    <sheetView workbookViewId="0"/>
  </sheetViews>
  <sheetFormatPr baseColWidth="10" defaultRowHeight="12.75" x14ac:dyDescent="0.2"/>
  <cols>
    <col min="1" max="1" width="16.6640625" customWidth="1"/>
    <col min="2" max="2" width="14.83203125" customWidth="1"/>
    <col min="3" max="3" width="27.6640625" customWidth="1"/>
    <col min="4" max="4" width="17" customWidth="1"/>
    <col min="5" max="5" width="15.5" customWidth="1"/>
  </cols>
  <sheetData>
    <row r="1" spans="1:5" ht="25.5" x14ac:dyDescent="0.2">
      <c r="A1" s="39" t="s">
        <v>52</v>
      </c>
    </row>
    <row r="3" spans="1:5" x14ac:dyDescent="0.2">
      <c r="A3" s="40" t="s">
        <v>53</v>
      </c>
      <c r="B3" s="40" t="s">
        <v>54</v>
      </c>
      <c r="C3" s="40" t="s">
        <v>55</v>
      </c>
      <c r="D3" s="40" t="s">
        <v>35</v>
      </c>
      <c r="E3" s="40" t="s">
        <v>56</v>
      </c>
    </row>
    <row r="4" spans="1:5" x14ac:dyDescent="0.2">
      <c r="A4" s="41"/>
      <c r="B4" s="42"/>
      <c r="C4" s="41"/>
      <c r="D4" s="43"/>
    </row>
    <row r="5" spans="1:5" x14ac:dyDescent="0.2">
      <c r="A5" s="41"/>
      <c r="B5" s="42"/>
      <c r="C5" s="41"/>
      <c r="D5" s="43"/>
    </row>
    <row r="6" spans="1:5" x14ac:dyDescent="0.2">
      <c r="A6" s="41"/>
      <c r="B6" s="42"/>
      <c r="C6" s="41"/>
      <c r="D6" s="43"/>
    </row>
    <row r="7" spans="1:5" x14ac:dyDescent="0.2">
      <c r="A7" s="41"/>
      <c r="B7" s="42"/>
      <c r="C7" s="41"/>
      <c r="D7" s="43"/>
    </row>
    <row r="8" spans="1:5" x14ac:dyDescent="0.2">
      <c r="A8" s="41"/>
      <c r="B8" s="42"/>
      <c r="C8" s="41"/>
      <c r="D8" s="43"/>
    </row>
    <row r="9" spans="1:5" x14ac:dyDescent="0.2">
      <c r="A9" s="41"/>
      <c r="B9" s="42"/>
      <c r="C9" s="41"/>
      <c r="D9" s="43"/>
    </row>
    <row r="10" spans="1:5" x14ac:dyDescent="0.2">
      <c r="A10" s="41"/>
      <c r="B10" s="42"/>
      <c r="C10" s="41"/>
      <c r="D10" s="43"/>
    </row>
    <row r="11" spans="1:5" x14ac:dyDescent="0.2">
      <c r="A11" s="41"/>
      <c r="B11" s="42"/>
      <c r="C11" s="41"/>
      <c r="D11" s="43"/>
    </row>
    <row r="12" spans="1:5" x14ac:dyDescent="0.2">
      <c r="A12" s="41"/>
      <c r="B12" s="42"/>
      <c r="C12" s="41"/>
      <c r="D12" s="43"/>
    </row>
    <row r="13" spans="1:5" x14ac:dyDescent="0.2">
      <c r="A13" s="41"/>
      <c r="B13" s="42"/>
      <c r="C13" s="41"/>
      <c r="D13" s="43"/>
    </row>
    <row r="14" spans="1:5" x14ac:dyDescent="0.2">
      <c r="A14" s="41"/>
      <c r="B14" s="42"/>
      <c r="C14" s="41"/>
      <c r="D14" s="43"/>
    </row>
    <row r="15" spans="1:5" x14ac:dyDescent="0.2">
      <c r="A15" s="41"/>
      <c r="B15" s="42"/>
      <c r="C15" s="41"/>
      <c r="D15" s="43"/>
    </row>
    <row r="16" spans="1:5" x14ac:dyDescent="0.2">
      <c r="A16" s="41"/>
      <c r="B16" s="42"/>
      <c r="C16" s="41"/>
      <c r="D16" s="43"/>
    </row>
    <row r="17" spans="1:4" x14ac:dyDescent="0.2">
      <c r="A17" s="41"/>
      <c r="B17" s="42"/>
      <c r="C17" s="41"/>
      <c r="D17" s="43"/>
    </row>
    <row r="18" spans="1:4" x14ac:dyDescent="0.2">
      <c r="A18" s="41"/>
      <c r="B18" s="42"/>
      <c r="C18" s="41"/>
      <c r="D18" s="43"/>
    </row>
    <row r="19" spans="1:4" x14ac:dyDescent="0.2">
      <c r="A19" s="41"/>
      <c r="B19" s="42"/>
      <c r="C19" s="41"/>
      <c r="D19" s="4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Facture</vt:lpstr>
      <vt:lpstr>Chrono</vt:lpstr>
      <vt:lpstr>Facture!Impression_des_titres</vt:lpstr>
      <vt:lpstr>Facture!Zone_d_impression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DE ROZARIO</dc:creator>
  <cp:lastModifiedBy>Guillaume MOUSSAY</cp:lastModifiedBy>
  <cp:lastPrinted>2021-08-15T14:23:52Z</cp:lastPrinted>
  <dcterms:created xsi:type="dcterms:W3CDTF">2021-08-15T08:03:59Z</dcterms:created>
  <dcterms:modified xsi:type="dcterms:W3CDTF">2021-08-15T14:32:07Z</dcterms:modified>
</cp:coreProperties>
</file>